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ubl\Publ 2019\excel\Nová verze\Kap 13\Příklady\"/>
    </mc:Choice>
  </mc:AlternateContent>
  <bookViews>
    <workbookView xWindow="-120" yWindow="-120" windowWidth="20730" windowHeight="11160"/>
  </bookViews>
  <sheets>
    <sheet name="Hledání řešení" sheetId="1" r:id="rId1"/>
    <sheet name="Řešitel1" sheetId="6" r:id="rId2"/>
    <sheet name="Řešitel2" sheetId="3" r:id="rId3"/>
    <sheet name="Citlivostní analýza" sheetId="4" r:id="rId4"/>
    <sheet name="Časové řady" sheetId="5" r:id="rId5"/>
  </sheets>
  <definedNames>
    <definedName name="solver_adj" localSheetId="1" hidden="1">Řešitel1!$L$26:$L$28</definedName>
    <definedName name="solver_adj" localSheetId="2" hidden="1">Řešitel2!$F$25:$F$27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est" localSheetId="1" hidden="1">1</definedName>
    <definedName name="solver_est" localSheetId="2" hidden="1">1</definedName>
    <definedName name="solver_itr" localSheetId="1" hidden="1">2147483647</definedName>
    <definedName name="solver_itr" localSheetId="2" hidden="1">2147483647</definedName>
    <definedName name="solver_lhs1" localSheetId="1" hidden="1">Řešitel1!$L$26</definedName>
    <definedName name="solver_lhs1" localSheetId="2" hidden="1">Řešitel2!$F$25</definedName>
    <definedName name="solver_lhs2" localSheetId="1" hidden="1">Řešitel1!$L$27</definedName>
    <definedName name="solver_lhs2" localSheetId="2" hidden="1">Řešitel2!$F$26</definedName>
    <definedName name="solver_lhs3" localSheetId="1" hidden="1">Řešitel1!$L$28</definedName>
    <definedName name="solver_lhs3" localSheetId="2" hidden="1">Řešitel2!$F$27</definedName>
    <definedName name="solver_lhs4" localSheetId="1" hidden="1">Řešitel1!$L$20</definedName>
    <definedName name="solver_lhs4" localSheetId="2" hidden="1">Řešitel2!$F$19</definedName>
    <definedName name="solver_lin" localSheetId="1" hidden="1">2</definedName>
    <definedName name="solver_lin" localSheetId="2" hidden="1">2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1</definedName>
    <definedName name="solver_neg" localSheetId="2" hidden="1">1</definedName>
    <definedName name="solver_nod" localSheetId="1" hidden="1">2147483647</definedName>
    <definedName name="solver_nod" localSheetId="2" hidden="1">2147483647</definedName>
    <definedName name="solver_num" localSheetId="1" hidden="1">3</definedName>
    <definedName name="solver_num" localSheetId="2" hidden="1">3</definedName>
    <definedName name="solver_nwt" localSheetId="1" hidden="1">1</definedName>
    <definedName name="solver_nwt" localSheetId="2" hidden="1">1</definedName>
    <definedName name="solver_opt" localSheetId="1" hidden="1">Řešitel1!$N$29</definedName>
    <definedName name="solver_opt" localSheetId="2" hidden="1">Řešitel2!$H$28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el1" localSheetId="1" hidden="1">3</definedName>
    <definedName name="solver_rel1" localSheetId="2" hidden="1">3</definedName>
    <definedName name="solver_rel2" localSheetId="1" hidden="1">3</definedName>
    <definedName name="solver_rel2" localSheetId="2" hidden="1">3</definedName>
    <definedName name="solver_rel3" localSheetId="1" hidden="1">3</definedName>
    <definedName name="solver_rel3" localSheetId="2" hidden="1">3</definedName>
    <definedName name="solver_rel4" localSheetId="1" hidden="1">2</definedName>
    <definedName name="solver_rel4" localSheetId="2" hidden="1">2</definedName>
    <definedName name="solver_rhs1" localSheetId="1" hidden="1">0</definedName>
    <definedName name="solver_rhs1" localSheetId="2" hidden="1">0</definedName>
    <definedName name="solver_rhs2" localSheetId="1" hidden="1">0</definedName>
    <definedName name="solver_rhs2" localSheetId="2" hidden="1">0</definedName>
    <definedName name="solver_rhs3" localSheetId="1" hidden="1">0</definedName>
    <definedName name="solver_rhs3" localSheetId="2" hidden="1">0</definedName>
    <definedName name="solver_rhs4" localSheetId="1" hidden="1">120</definedName>
    <definedName name="solver_rhs4" localSheetId="2" hidden="1">120</definedName>
    <definedName name="solver_rlx" localSheetId="1" hidden="1">2</definedName>
    <definedName name="solver_rlx" localSheetId="2" hidden="1">2</definedName>
    <definedName name="solver_rsd" localSheetId="1" hidden="1">0</definedName>
    <definedName name="solver_rsd" localSheetId="2" hidden="1">0</definedName>
    <definedName name="solver_scl" localSheetId="1" hidden="1">1</definedName>
    <definedName name="solver_scl" localSheetId="2" hidden="1">1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2147483647</definedName>
    <definedName name="solver_tim" localSheetId="2" hidden="1">2147483647</definedName>
    <definedName name="solver_tol" localSheetId="1" hidden="1">0.01</definedName>
    <definedName name="solver_tol" localSheetId="2" hidden="1">0.01</definedName>
    <definedName name="solver_typ" localSheetId="1" hidden="1">3</definedName>
    <definedName name="solver_typ" localSheetId="2" hidden="1">3</definedName>
    <definedName name="solver_val" localSheetId="1" hidden="1">20000</definedName>
    <definedName name="solver_val" localSheetId="2" hidden="1">20000</definedName>
    <definedName name="solver_ver" localSheetId="1" hidden="1">3</definedName>
    <definedName name="solver_ver" localSheetId="2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3" l="1"/>
  <c r="G26" i="3"/>
  <c r="G25" i="3"/>
  <c r="G16" i="3"/>
  <c r="G15" i="3"/>
  <c r="G14" i="3"/>
  <c r="F6" i="3"/>
  <c r="F5" i="3"/>
  <c r="F23" i="6"/>
  <c r="F22" i="6"/>
  <c r="F21" i="6"/>
  <c r="E14" i="6"/>
  <c r="E7" i="6"/>
  <c r="C6" i="1"/>
</calcChain>
</file>

<file path=xl/sharedStrings.xml><?xml version="1.0" encoding="utf-8"?>
<sst xmlns="http://schemas.openxmlformats.org/spreadsheetml/2006/main" count="56" uniqueCount="44">
  <si>
    <t>A</t>
  </si>
  <si>
    <t>B</t>
  </si>
  <si>
    <t>C</t>
  </si>
  <si>
    <t>Splátka</t>
  </si>
  <si>
    <t>Cena</t>
  </si>
  <si>
    <t>Počet</t>
  </si>
  <si>
    <t>Tržba</t>
  </si>
  <si>
    <t>koeficient</t>
  </si>
  <si>
    <t>Vypůjčená částka</t>
  </si>
  <si>
    <t>Doba splácení (roky)</t>
  </si>
  <si>
    <t>Roční úroková sazba</t>
  </si>
  <si>
    <t>Výpočet půjčované částky</t>
  </si>
  <si>
    <t>Optimální skladba úspor</t>
  </si>
  <si>
    <t>Výpočet minima</t>
  </si>
  <si>
    <t>Struktura výroby - minimální náklady</t>
  </si>
  <si>
    <t>Výrobek</t>
  </si>
  <si>
    <t>Náklad</t>
  </si>
  <si>
    <t>Celkem</t>
  </si>
  <si>
    <t>Optimální struktura prodeje pro zadaný výnos</t>
  </si>
  <si>
    <t>Nelineární rovnice</t>
  </si>
  <si>
    <t>x</t>
  </si>
  <si>
    <t>y</t>
  </si>
  <si>
    <t>Délka</t>
  </si>
  <si>
    <t>roků</t>
  </si>
  <si>
    <t>leden 2018</t>
  </si>
  <si>
    <t>únor 2018</t>
  </si>
  <si>
    <t>březen 2018</t>
  </si>
  <si>
    <t>duben 2018</t>
  </si>
  <si>
    <t>květen 2018</t>
  </si>
  <si>
    <t>červen 2018</t>
  </si>
  <si>
    <t>červenec 2018</t>
  </si>
  <si>
    <t>srpen 2018</t>
  </si>
  <si>
    <t>září 2018</t>
  </si>
  <si>
    <t>říjen 2018</t>
  </si>
  <si>
    <t>listopad 2018</t>
  </si>
  <si>
    <t>prosinec 2018</t>
  </si>
  <si>
    <t>leden 2019</t>
  </si>
  <si>
    <t>únor 2019</t>
  </si>
  <si>
    <t>březen 2019</t>
  </si>
  <si>
    <t>duben 2019</t>
  </si>
  <si>
    <t>květen 2019</t>
  </si>
  <si>
    <t>červen 2019</t>
  </si>
  <si>
    <t>červenec 2019</t>
  </si>
  <si>
    <t>srpen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</si>
</sst>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8" fontId="0" fillId="0" borderId="0" xfId="0" applyNumberFormat="1"/>
    <xf numFmtId="164" fontId="0" fillId="0" borderId="0" xfId="0" applyNumberFormat="1"/>
    <xf numFmtId="9" fontId="0" fillId="0" borderId="0" xfId="0" applyNumberFormat="1"/>
    <xf numFmtId="0" fontId="0" fillId="2" borderId="1" xfId="0" applyFill="1" applyBorder="1"/>
    <xf numFmtId="8" fontId="0" fillId="0" borderId="2" xfId="0" applyNumberFormat="1" applyBorder="1"/>
    <xf numFmtId="164" fontId="0" fillId="0" borderId="3" xfId="0" applyNumberFormat="1" applyBorder="1"/>
    <xf numFmtId="9" fontId="0" fillId="0" borderId="4" xfId="0" applyNumberFormat="1" applyBorder="1"/>
    <xf numFmtId="0" fontId="1" fillId="0" borderId="0" xfId="0" applyFont="1" applyAlignment="1">
      <alignment horizontal="center"/>
    </xf>
    <xf numFmtId="1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6"/>
  <sheetViews>
    <sheetView tabSelected="1" workbookViewId="0">
      <selection activeCell="B11" sqref="B11"/>
    </sheetView>
  </sheetViews>
  <sheetFormatPr defaultRowHeight="15" x14ac:dyDescent="0.25"/>
  <cols>
    <col min="2" max="2" width="20.5703125" customWidth="1"/>
    <col min="3" max="3" width="13.7109375" customWidth="1"/>
  </cols>
  <sheetData>
    <row r="3" spans="2:3" x14ac:dyDescent="0.25">
      <c r="B3" t="s">
        <v>8</v>
      </c>
      <c r="C3" s="3">
        <v>800000</v>
      </c>
    </row>
    <row r="4" spans="2:3" x14ac:dyDescent="0.25">
      <c r="B4" t="s">
        <v>10</v>
      </c>
      <c r="C4" s="4">
        <v>0.11</v>
      </c>
    </row>
    <row r="5" spans="2:3" x14ac:dyDescent="0.25">
      <c r="B5" t="s">
        <v>9</v>
      </c>
      <c r="C5">
        <v>6</v>
      </c>
    </row>
    <row r="6" spans="2:3" x14ac:dyDescent="0.25">
      <c r="B6" t="s">
        <v>3</v>
      </c>
      <c r="C6" s="2">
        <f>PMT(C4/12,C5*12,C3)</f>
        <v>-15227.263200564641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workbookViewId="0">
      <selection activeCell="D14" sqref="D14"/>
    </sheetView>
  </sheetViews>
  <sheetFormatPr defaultRowHeight="15" x14ac:dyDescent="0.25"/>
  <cols>
    <col min="4" max="4" width="19.140625" bestFit="1" customWidth="1"/>
    <col min="5" max="5" width="13.42578125" customWidth="1"/>
    <col min="6" max="6" width="12.42578125" bestFit="1" customWidth="1"/>
  </cols>
  <sheetData>
    <row r="2" spans="2:5" x14ac:dyDescent="0.25">
      <c r="B2" s="9">
        <v>1</v>
      </c>
      <c r="D2" s="1" t="s">
        <v>11</v>
      </c>
    </row>
    <row r="4" spans="2:5" x14ac:dyDescent="0.25">
      <c r="D4" t="s">
        <v>8</v>
      </c>
      <c r="E4" s="3">
        <v>800000</v>
      </c>
    </row>
    <row r="5" spans="2:5" x14ac:dyDescent="0.25">
      <c r="D5" t="s">
        <v>10</v>
      </c>
      <c r="E5" s="4">
        <v>0.11</v>
      </c>
    </row>
    <row r="6" spans="2:5" x14ac:dyDescent="0.25">
      <c r="D6" t="s">
        <v>9</v>
      </c>
      <c r="E6">
        <v>6</v>
      </c>
    </row>
    <row r="7" spans="2:5" x14ac:dyDescent="0.25">
      <c r="D7" t="s">
        <v>3</v>
      </c>
      <c r="E7" s="2">
        <f>PMT(E5/12,E6*12,E4)</f>
        <v>-15227.263200564641</v>
      </c>
    </row>
    <row r="8" spans="2:5" x14ac:dyDescent="0.25">
      <c r="E8" s="2"/>
    </row>
    <row r="9" spans="2:5" x14ac:dyDescent="0.25">
      <c r="E9" s="2"/>
    </row>
    <row r="10" spans="2:5" x14ac:dyDescent="0.25">
      <c r="E10" s="2"/>
    </row>
    <row r="12" spans="2:5" x14ac:dyDescent="0.25">
      <c r="B12" s="9">
        <v>2</v>
      </c>
      <c r="D12" s="1" t="s">
        <v>13</v>
      </c>
      <c r="E12" s="2"/>
    </row>
    <row r="14" spans="2:5" x14ac:dyDescent="0.25">
      <c r="D14">
        <v>0.2</v>
      </c>
      <c r="E14" s="5">
        <f>1.2-0.5*D14+0.012*D14*D14</f>
        <v>1.1004799999999999</v>
      </c>
    </row>
    <row r="19" spans="2:6" x14ac:dyDescent="0.25">
      <c r="B19" s="9">
        <v>3</v>
      </c>
      <c r="D19" s="1" t="s">
        <v>12</v>
      </c>
    </row>
    <row r="21" spans="2:6" x14ac:dyDescent="0.25">
      <c r="D21" t="s">
        <v>0</v>
      </c>
      <c r="E21" s="3">
        <v>120000</v>
      </c>
      <c r="F21" s="3">
        <f>E21*1.1</f>
        <v>132000</v>
      </c>
    </row>
    <row r="22" spans="2:6" x14ac:dyDescent="0.25">
      <c r="D22" t="s">
        <v>1</v>
      </c>
      <c r="E22" s="3">
        <v>145000</v>
      </c>
      <c r="F22" s="3">
        <f>E22*1.15</f>
        <v>166750</v>
      </c>
    </row>
    <row r="23" spans="2:6" x14ac:dyDescent="0.25">
      <c r="D23" t="s">
        <v>2</v>
      </c>
      <c r="E23" s="3">
        <v>187000</v>
      </c>
      <c r="F23" s="3">
        <f>E23*1.05</f>
        <v>196350</v>
      </c>
    </row>
  </sheetData>
  <scenarios current="0" show="0">
    <scenario name="a" count="1" user="Medvěd" comment="Vytvořil: Medvěd dne 6/27/2015_x000a_Upravil: Medvěd dne 27.6.2015">
      <inputCells r="E4" val="151895,838011895"/>
    </scenario>
  </scenario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7"/>
  <sheetViews>
    <sheetView workbookViewId="0">
      <selection activeCell="D31" sqref="D31"/>
    </sheetView>
  </sheetViews>
  <sheetFormatPr defaultRowHeight="15" x14ac:dyDescent="0.25"/>
  <cols>
    <col min="4" max="4" width="19.140625" bestFit="1" customWidth="1"/>
    <col min="5" max="5" width="13.42578125" customWidth="1"/>
  </cols>
  <sheetData>
    <row r="3" spans="2:7" x14ac:dyDescent="0.25">
      <c r="B3" s="9">
        <v>1</v>
      </c>
      <c r="D3" s="1" t="s">
        <v>19</v>
      </c>
    </row>
    <row r="5" spans="2:7" x14ac:dyDescent="0.25">
      <c r="D5" t="s">
        <v>20</v>
      </c>
      <c r="E5">
        <v>1</v>
      </c>
      <c r="F5">
        <f>E5*E5+E6*E6</f>
        <v>5</v>
      </c>
    </row>
    <row r="6" spans="2:7" x14ac:dyDescent="0.25">
      <c r="D6" t="s">
        <v>21</v>
      </c>
      <c r="E6">
        <v>2</v>
      </c>
      <c r="F6">
        <f>E5+E6</f>
        <v>3</v>
      </c>
    </row>
    <row r="11" spans="2:7" x14ac:dyDescent="0.25">
      <c r="B11" s="9">
        <v>2</v>
      </c>
      <c r="D11" s="1" t="s">
        <v>14</v>
      </c>
    </row>
    <row r="13" spans="2:7" x14ac:dyDescent="0.25">
      <c r="D13" t="s">
        <v>15</v>
      </c>
      <c r="E13" t="s">
        <v>16</v>
      </c>
      <c r="F13" t="s">
        <v>5</v>
      </c>
      <c r="G13" t="s">
        <v>17</v>
      </c>
    </row>
    <row r="14" spans="2:7" x14ac:dyDescent="0.25">
      <c r="D14" t="s">
        <v>0</v>
      </c>
      <c r="E14" s="3">
        <v>150</v>
      </c>
      <c r="F14" s="10">
        <v>52</v>
      </c>
      <c r="G14" s="3">
        <f>E14*F14</f>
        <v>7800</v>
      </c>
    </row>
    <row r="15" spans="2:7" x14ac:dyDescent="0.25">
      <c r="D15" t="s">
        <v>1</v>
      </c>
      <c r="E15" s="3">
        <v>180</v>
      </c>
      <c r="F15" s="10">
        <v>47</v>
      </c>
      <c r="G15" s="3">
        <f>E15*F15</f>
        <v>8460</v>
      </c>
    </row>
    <row r="16" spans="2:7" x14ac:dyDescent="0.25">
      <c r="D16" t="s">
        <v>2</v>
      </c>
      <c r="E16" s="3">
        <v>200</v>
      </c>
      <c r="F16" s="10">
        <v>11</v>
      </c>
      <c r="G16" s="3">
        <f>E16*F16</f>
        <v>2200</v>
      </c>
    </row>
    <row r="21" spans="2:11" x14ac:dyDescent="0.25">
      <c r="B21" s="9">
        <v>3</v>
      </c>
      <c r="D21" s="1" t="s">
        <v>18</v>
      </c>
    </row>
    <row r="24" spans="2:11" x14ac:dyDescent="0.25">
      <c r="D24" t="s">
        <v>15</v>
      </c>
      <c r="E24" t="s">
        <v>4</v>
      </c>
      <c r="F24" t="s">
        <v>5</v>
      </c>
      <c r="G24" t="s">
        <v>6</v>
      </c>
      <c r="J24" t="s">
        <v>7</v>
      </c>
      <c r="K24">
        <v>0.95</v>
      </c>
    </row>
    <row r="25" spans="2:11" x14ac:dyDescent="0.25">
      <c r="D25" t="s">
        <v>0</v>
      </c>
      <c r="E25" s="3">
        <v>150</v>
      </c>
      <c r="F25" s="10">
        <v>52</v>
      </c>
      <c r="G25" s="3">
        <f>E25*F25</f>
        <v>7800</v>
      </c>
    </row>
    <row r="26" spans="2:11" x14ac:dyDescent="0.25">
      <c r="D26" t="s">
        <v>1</v>
      </c>
      <c r="E26" s="3">
        <v>180</v>
      </c>
      <c r="F26" s="10">
        <v>47</v>
      </c>
      <c r="G26" s="3">
        <f>E26*F26</f>
        <v>8460</v>
      </c>
    </row>
    <row r="27" spans="2:11" x14ac:dyDescent="0.25">
      <c r="D27" t="s">
        <v>2</v>
      </c>
      <c r="E27" s="3">
        <v>200</v>
      </c>
      <c r="F27" s="10">
        <v>11</v>
      </c>
      <c r="G27" s="3">
        <f>E27*F27</f>
        <v>2200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>
      <selection activeCell="C2" sqref="C2"/>
    </sheetView>
  </sheetViews>
  <sheetFormatPr defaultRowHeight="15" x14ac:dyDescent="0.25"/>
  <sheetData>
    <row r="2" spans="2:8" x14ac:dyDescent="0.25">
      <c r="B2" t="s">
        <v>22</v>
      </c>
      <c r="C2">
        <v>8</v>
      </c>
      <c r="D2" t="s">
        <v>23</v>
      </c>
    </row>
    <row r="5" spans="2:8" x14ac:dyDescent="0.25">
      <c r="B5" s="6"/>
      <c r="C5" s="7">
        <v>15000</v>
      </c>
      <c r="D5" s="7">
        <v>16000</v>
      </c>
      <c r="E5" s="7">
        <v>17000</v>
      </c>
      <c r="F5" s="7">
        <v>18000</v>
      </c>
      <c r="G5" s="7">
        <v>19000</v>
      </c>
      <c r="H5" s="7">
        <v>20000</v>
      </c>
    </row>
    <row r="6" spans="2:8" x14ac:dyDescent="0.25">
      <c r="B6" s="8">
        <v>0.08</v>
      </c>
    </row>
    <row r="7" spans="2:8" x14ac:dyDescent="0.25">
      <c r="B7" s="8">
        <v>0.09</v>
      </c>
    </row>
    <row r="8" spans="2:8" x14ac:dyDescent="0.25">
      <c r="B8" s="8">
        <v>0.1</v>
      </c>
    </row>
    <row r="9" spans="2:8" x14ac:dyDescent="0.25">
      <c r="B9" s="8">
        <v>0.11</v>
      </c>
    </row>
    <row r="10" spans="2:8" x14ac:dyDescent="0.25">
      <c r="B10" s="8">
        <v>0.12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2"/>
  <sheetViews>
    <sheetView workbookViewId="0">
      <selection activeCell="H7" sqref="H7"/>
    </sheetView>
  </sheetViews>
  <sheetFormatPr defaultRowHeight="15" x14ac:dyDescent="0.25"/>
  <cols>
    <col min="2" max="2" width="18" customWidth="1"/>
  </cols>
  <sheetData>
    <row r="3" spans="2:3" x14ac:dyDescent="0.25">
      <c r="B3" t="s">
        <v>24</v>
      </c>
      <c r="C3">
        <v>135</v>
      </c>
    </row>
    <row r="4" spans="2:3" x14ac:dyDescent="0.25">
      <c r="B4" t="s">
        <v>25</v>
      </c>
      <c r="C4">
        <v>120</v>
      </c>
    </row>
    <row r="5" spans="2:3" x14ac:dyDescent="0.25">
      <c r="B5" t="s">
        <v>26</v>
      </c>
      <c r="C5">
        <v>131</v>
      </c>
    </row>
    <row r="6" spans="2:3" x14ac:dyDescent="0.25">
      <c r="B6" t="s">
        <v>27</v>
      </c>
      <c r="C6">
        <v>140</v>
      </c>
    </row>
    <row r="7" spans="2:3" x14ac:dyDescent="0.25">
      <c r="B7" t="s">
        <v>28</v>
      </c>
      <c r="C7">
        <v>147</v>
      </c>
    </row>
    <row r="8" spans="2:3" x14ac:dyDescent="0.25">
      <c r="B8" t="s">
        <v>29</v>
      </c>
      <c r="C8">
        <v>150</v>
      </c>
    </row>
    <row r="9" spans="2:3" x14ac:dyDescent="0.25">
      <c r="B9" t="s">
        <v>30</v>
      </c>
      <c r="C9">
        <v>142</v>
      </c>
    </row>
    <row r="10" spans="2:3" x14ac:dyDescent="0.25">
      <c r="B10" t="s">
        <v>31</v>
      </c>
      <c r="C10">
        <v>150</v>
      </c>
    </row>
    <row r="11" spans="2:3" x14ac:dyDescent="0.25">
      <c r="B11" t="s">
        <v>32</v>
      </c>
      <c r="C11">
        <v>137</v>
      </c>
    </row>
    <row r="12" spans="2:3" x14ac:dyDescent="0.25">
      <c r="B12" t="s">
        <v>33</v>
      </c>
      <c r="C12">
        <v>166</v>
      </c>
    </row>
    <row r="13" spans="2:3" x14ac:dyDescent="0.25">
      <c r="B13" t="s">
        <v>34</v>
      </c>
      <c r="C13">
        <v>154</v>
      </c>
    </row>
    <row r="14" spans="2:3" x14ac:dyDescent="0.25">
      <c r="B14" t="s">
        <v>35</v>
      </c>
      <c r="C14">
        <v>172</v>
      </c>
    </row>
    <row r="15" spans="2:3" x14ac:dyDescent="0.25">
      <c r="B15" t="s">
        <v>36</v>
      </c>
      <c r="C15">
        <v>143</v>
      </c>
    </row>
    <row r="16" spans="2:3" x14ac:dyDescent="0.25">
      <c r="B16" t="s">
        <v>37</v>
      </c>
      <c r="C16">
        <v>164</v>
      </c>
    </row>
    <row r="17" spans="2:3" x14ac:dyDescent="0.25">
      <c r="B17" t="s">
        <v>38</v>
      </c>
      <c r="C17">
        <v>183</v>
      </c>
    </row>
    <row r="18" spans="2:3" x14ac:dyDescent="0.25">
      <c r="B18" t="s">
        <v>39</v>
      </c>
      <c r="C18">
        <v>177</v>
      </c>
    </row>
    <row r="19" spans="2:3" x14ac:dyDescent="0.25">
      <c r="B19" t="s">
        <v>40</v>
      </c>
      <c r="C19">
        <v>190</v>
      </c>
    </row>
    <row r="20" spans="2:3" x14ac:dyDescent="0.25">
      <c r="B20" t="s">
        <v>41</v>
      </c>
      <c r="C20">
        <v>182</v>
      </c>
    </row>
    <row r="21" spans="2:3" x14ac:dyDescent="0.25">
      <c r="B21" t="s">
        <v>42</v>
      </c>
      <c r="C21">
        <v>173</v>
      </c>
    </row>
    <row r="22" spans="2:3" x14ac:dyDescent="0.25">
      <c r="B22" t="s">
        <v>43</v>
      </c>
      <c r="C22">
        <v>166</v>
      </c>
    </row>
  </sheetData>
  <phoneticPr fontId="2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Hledání řešení</vt:lpstr>
      <vt:lpstr>Řešitel1</vt:lpstr>
      <vt:lpstr>Řešitel2</vt:lpstr>
      <vt:lpstr>Citlivostní analýza</vt:lpstr>
      <vt:lpstr>Časové řady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Bures Michal</cp:lastModifiedBy>
  <dcterms:created xsi:type="dcterms:W3CDTF">2015-07-24T10:56:40Z</dcterms:created>
  <dcterms:modified xsi:type="dcterms:W3CDTF">2019-08-07T11:23:33Z</dcterms:modified>
</cp:coreProperties>
</file>